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Spring_21\Homework\HW1\"/>
    </mc:Choice>
  </mc:AlternateContent>
  <xr:revisionPtr revIDLastSave="0" documentId="13_ncr:1_{C55C073E-40AA-4987-9EE2-9523C95EAC2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omework_1" sheetId="2" r:id="rId1"/>
    <sheet name="Sheet1" sheetId="15" state="hidden" r:id="rId2"/>
    <sheet name="Other_Data" sheetId="14" state="hidden" r:id="rId3"/>
  </sheets>
  <externalReferences>
    <externalReference r:id="rId4"/>
  </externalReference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42296.9210763889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Homework_1!$B$6:P28</definedName>
    <definedName name="_xlnm.Print_Area" localSheetId="2">Other_Data!$A$1:O17</definedName>
  </definedNames>
  <calcPr calcId="181029" iterate="1"/>
</workbook>
</file>

<file path=xl/calcChain.xml><?xml version="1.0" encoding="utf-8"?>
<calcChain xmlns="http://schemas.openxmlformats.org/spreadsheetml/2006/main">
  <c r="O22" i="2" l="1"/>
  <c r="N22" i="2"/>
  <c r="M22" i="2"/>
  <c r="L22" i="2"/>
  <c r="K22" i="2"/>
  <c r="N21" i="2"/>
  <c r="O21" i="2"/>
  <c r="L21" i="2"/>
  <c r="M21" i="2"/>
  <c r="K21" i="2"/>
  <c r="G5" i="14" l="1"/>
  <c r="H5" i="14" s="1"/>
  <c r="I5" i="14" s="1"/>
  <c r="J5" i="14" s="1"/>
  <c r="K5" i="14" s="1"/>
  <c r="L5" i="14" s="1"/>
  <c r="M5" i="14" s="1"/>
  <c r="N5" i="14" s="1"/>
  <c r="L33" i="2" l="1"/>
  <c r="M33" i="2" s="1"/>
  <c r="N33" i="2" s="1"/>
  <c r="O33" i="2" s="1"/>
  <c r="J33" i="2"/>
  <c r="I33" i="2"/>
  <c r="J28" i="2"/>
  <c r="I28" i="2"/>
  <c r="H28" i="2"/>
  <c r="L27" i="2"/>
  <c r="M27" i="2" s="1"/>
  <c r="N27" i="2" s="1"/>
  <c r="O27" i="2" s="1"/>
  <c r="J27" i="2"/>
  <c r="I27" i="2"/>
  <c r="H27" i="2"/>
  <c r="L26" i="2"/>
  <c r="L18" i="2"/>
  <c r="M18" i="2" s="1"/>
  <c r="N18" i="2" s="1"/>
  <c r="J14" i="2"/>
  <c r="J19" i="2" s="1"/>
  <c r="I14" i="2"/>
  <c r="I26" i="2" s="1"/>
  <c r="H14" i="2"/>
  <c r="K12" i="2"/>
  <c r="H10" i="2"/>
  <c r="L12" i="2" l="1"/>
  <c r="J26" i="2"/>
  <c r="K28" i="2"/>
  <c r="M26" i="2"/>
  <c r="N26" i="2" s="1"/>
  <c r="O26" i="2" s="1"/>
  <c r="O18" i="2"/>
  <c r="K13" i="2"/>
  <c r="K14" i="2" s="1"/>
  <c r="H26" i="2"/>
  <c r="H19" i="2"/>
  <c r="K16" i="2"/>
  <c r="I19" i="2"/>
  <c r="L28" i="2"/>
  <c r="J29" i="2"/>
  <c r="I10" i="2"/>
  <c r="J10" i="2" s="1"/>
  <c r="J23" i="2"/>
  <c r="I34" i="2" l="1"/>
  <c r="M12" i="2"/>
  <c r="M16" i="2" s="1"/>
  <c r="M13" i="2"/>
  <c r="M14" i="2" s="1"/>
  <c r="M19" i="2" s="1"/>
  <c r="M23" i="2" s="1"/>
  <c r="L16" i="2"/>
  <c r="J34" i="2"/>
  <c r="L13" i="2"/>
  <c r="L14" i="2" s="1"/>
  <c r="N12" i="2"/>
  <c r="N28" i="2" s="1"/>
  <c r="I23" i="2"/>
  <c r="I29" i="2"/>
  <c r="J30" i="2"/>
  <c r="H23" i="2"/>
  <c r="H30" i="2" s="1"/>
  <c r="H29" i="2"/>
  <c r="K10" i="2"/>
  <c r="L10" i="2" s="1"/>
  <c r="M10" i="2" s="1"/>
  <c r="N10" i="2" s="1"/>
  <c r="O10" i="2" s="1"/>
  <c r="K19" i="2"/>
  <c r="K34" i="2" s="1"/>
  <c r="L19" i="2" l="1"/>
  <c r="L23" i="2" s="1"/>
  <c r="L29" i="2"/>
  <c r="M28" i="2"/>
  <c r="L34" i="2"/>
  <c r="I35" i="2"/>
  <c r="J35" i="2"/>
  <c r="N16" i="2"/>
  <c r="O12" i="2"/>
  <c r="O28" i="2" s="1"/>
  <c r="N13" i="2"/>
  <c r="N14" i="2" s="1"/>
  <c r="M34" i="2"/>
  <c r="K29" i="2"/>
  <c r="K23" i="2"/>
  <c r="K35" i="2" s="1"/>
  <c r="I30" i="2"/>
  <c r="N19" i="2" l="1"/>
  <c r="N23" i="2"/>
  <c r="N34" i="2"/>
  <c r="L30" i="2"/>
  <c r="L35" i="2"/>
  <c r="O16" i="2"/>
  <c r="O13" i="2"/>
  <c r="O14" i="2" s="1"/>
  <c r="O19" i="2" s="1"/>
  <c r="O23" i="2" s="1"/>
  <c r="M35" i="2"/>
  <c r="M29" i="2"/>
  <c r="K30" i="2"/>
  <c r="O34" i="2" l="1"/>
  <c r="N29" i="2"/>
  <c r="O29" i="2"/>
  <c r="M30" i="2"/>
  <c r="O35" i="2" l="1"/>
  <c r="N35" i="2"/>
  <c r="N30" i="2"/>
  <c r="O30" i="2"/>
</calcChain>
</file>

<file path=xl/sharedStrings.xml><?xml version="1.0" encoding="utf-8"?>
<sst xmlns="http://schemas.openxmlformats.org/spreadsheetml/2006/main" count="35" uniqueCount="31">
  <si>
    <t>Sample Operating Income Projections</t>
  </si>
  <si>
    <t>Dollars in millions</t>
  </si>
  <si>
    <t>Historical Year Ending Dec. 31,</t>
  </si>
  <si>
    <t>Projected Year Ending Dec. 31,</t>
  </si>
  <si>
    <t>Net sales</t>
  </si>
  <si>
    <t>Cost of sales (excluding D&amp;A)</t>
  </si>
  <si>
    <t>Gross profit</t>
  </si>
  <si>
    <t>SG&amp;A expense</t>
  </si>
  <si>
    <t>Other expense / (income)</t>
  </si>
  <si>
    <t>EBITDA</t>
  </si>
  <si>
    <t>Depreciation</t>
  </si>
  <si>
    <t>Amortization</t>
  </si>
  <si>
    <t>EBIT</t>
  </si>
  <si>
    <t>Margins</t>
  </si>
  <si>
    <t>Gross margin (excluding D&amp;A)</t>
  </si>
  <si>
    <t>SG&amp;A expense as % of net sales</t>
  </si>
  <si>
    <t>Other expense / (income) as % of net sales</t>
  </si>
  <si>
    <t>EBITDA margin</t>
  </si>
  <si>
    <t>EBIT margin</t>
  </si>
  <si>
    <t>Growth rate analysis</t>
  </si>
  <si>
    <t>Net sales growth rate</t>
  </si>
  <si>
    <t>EBITDA growth rate</t>
  </si>
  <si>
    <t>EBIT growth rate</t>
  </si>
  <si>
    <t>Dollars in millions, except per share data</t>
  </si>
  <si>
    <t>Other Schedule for Formatting Exercise</t>
  </si>
  <si>
    <t>Interest Expense</t>
  </si>
  <si>
    <t>Interest Income</t>
  </si>
  <si>
    <t>Weighted Average Shares Outstanding</t>
  </si>
  <si>
    <t xml:space="preserve">Fix the table below to have the proper formatting based on the guidelines discussed in class. See the "Suggested Steps" sheet for more guidance. </t>
  </si>
  <si>
    <t>Homework 1: Formatting Exercise</t>
  </si>
  <si>
    <t xml:space="preserve">*This is Professor Moore's answer sheet. Submitting this file is evidence of cheating and will result in a score of zero on this assignment and will be reported.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</si>
</sst>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#,##0.000_);\(#,##0.000\)"/>
    <numFmt numFmtId="166" formatCode="0_);\(0\)"/>
    <numFmt numFmtId="167" formatCode="#,##0.0_);\(#,##0.0\)"/>
    <numFmt numFmtId="168" formatCode="_(0.0%_);\(0.0%\)"/>
    <numFmt numFmtId="169" formatCode="0_);[Red]\(0\)"/>
    <numFmt numFmtId="170" formatCode="_(&quot;$&quot;* #,##0.0_);_(&quot;$&quot;* \(#,##0.0\);_(&quot;$&quot;* &quot;-&quot;?_);_(@_)"/>
  </numFmts>
  <fonts count="31">
    <font>
      <sz val="10"/>
      <name val="Arial"/>
      <charset val="134"/>
    </font>
    <font>
      <sz val="11"/>
      <color indexed="8"/>
      <name val="Calibri"/>
      <family val="2"/>
      <charset val="134"/>
    </font>
    <font>
      <sz val="11"/>
      <color indexed="9"/>
      <name val="Calibri"/>
      <family val="2"/>
      <charset val="134"/>
    </font>
    <font>
      <sz val="10"/>
      <name val="Arial"/>
      <family val="2"/>
      <charset val="134"/>
    </font>
    <font>
      <b/>
      <sz val="11"/>
      <color indexed="52"/>
      <name val="Calibri"/>
      <family val="2"/>
      <charset val="134"/>
    </font>
    <font>
      <sz val="7"/>
      <color indexed="10"/>
      <name val="Arial"/>
      <family val="2"/>
      <charset val="134"/>
    </font>
    <font>
      <sz val="11"/>
      <color indexed="62"/>
      <name val="Calibri"/>
      <family val="2"/>
      <charset val="134"/>
    </font>
    <font>
      <b/>
      <sz val="13"/>
      <color indexed="62"/>
      <name val="Calibri"/>
      <family val="2"/>
      <charset val="134"/>
    </font>
    <font>
      <sz val="11"/>
      <color indexed="17"/>
      <name val="Calibri"/>
      <family val="2"/>
      <charset val="134"/>
    </font>
    <font>
      <b/>
      <sz val="18"/>
      <color indexed="62"/>
      <name val="Cambria"/>
      <family val="2"/>
      <charset val="134"/>
    </font>
    <font>
      <b/>
      <sz val="11"/>
      <color indexed="8"/>
      <name val="Calibri"/>
      <family val="2"/>
      <charset val="134"/>
    </font>
    <font>
      <b/>
      <sz val="15"/>
      <color indexed="62"/>
      <name val="Calibri"/>
      <family val="2"/>
      <charset val="134"/>
    </font>
    <font>
      <sz val="11"/>
      <color indexed="52"/>
      <name val="Calibri"/>
      <family val="2"/>
      <charset val="134"/>
    </font>
    <font>
      <b/>
      <sz val="11"/>
      <color indexed="62"/>
      <name val="Calibri"/>
      <family val="2"/>
      <charset val="134"/>
    </font>
    <font>
      <sz val="11"/>
      <color indexed="10"/>
      <name val="Calibri"/>
      <family val="2"/>
      <charset val="134"/>
    </font>
    <font>
      <sz val="11"/>
      <color indexed="60"/>
      <name val="Calibri"/>
      <family val="2"/>
      <charset val="134"/>
    </font>
    <font>
      <sz val="11"/>
      <color indexed="20"/>
      <name val="Calibri"/>
      <family val="2"/>
      <charset val="134"/>
    </font>
    <font>
      <b/>
      <sz val="11"/>
      <color indexed="9"/>
      <name val="Calibri"/>
      <family val="2"/>
      <charset val="134"/>
    </font>
    <font>
      <i/>
      <sz val="11"/>
      <color indexed="23"/>
      <name val="Calibri"/>
      <family val="2"/>
      <charset val="134"/>
    </font>
    <font>
      <b/>
      <sz val="11"/>
      <color indexed="63"/>
      <name val="Calibri"/>
      <family val="2"/>
      <charset val="134"/>
    </font>
    <font>
      <i/>
      <sz val="10"/>
      <name val="Arial"/>
      <family val="2"/>
      <charset val="134"/>
    </font>
    <font>
      <u/>
      <sz val="10"/>
      <color indexed="8"/>
      <name val="Arial"/>
      <family val="2"/>
      <charset val="134"/>
    </font>
    <font>
      <u/>
      <sz val="10"/>
      <name val="Arial"/>
      <family val="2"/>
      <charset val="134"/>
    </font>
    <font>
      <sz val="10"/>
      <color indexed="12"/>
      <name val="Arial"/>
      <family val="2"/>
      <charset val="134"/>
    </font>
    <font>
      <sz val="10"/>
      <color indexed="8"/>
      <name val="Arial"/>
      <family val="2"/>
      <charset val="134"/>
    </font>
    <font>
      <b/>
      <sz val="10"/>
      <name val="Arial"/>
      <family val="2"/>
      <charset val="134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3" tint="0.39994506668294322"/>
      <name val="Arial"/>
      <family val="2"/>
      <charset val="134"/>
    </font>
    <font>
      <sz val="10"/>
      <color rgb="FF92D050"/>
      <name val="Arial"/>
      <family val="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5" borderId="7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3" borderId="14" applyNumberFormat="0" applyFont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7" fillId="15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0">
      <alignment vertical="center"/>
    </xf>
  </cellStyleXfs>
  <cellXfs count="49">
    <xf numFmtId="0" fontId="0" fillId="0" borderId="0" xfId="0" applyAlignment="1"/>
    <xf numFmtId="0" fontId="3" fillId="0" borderId="0" xfId="0" applyFont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0" fillId="0" borderId="0" xfId="0" applyFont="1" applyBorder="1" applyAlignment="1"/>
    <xf numFmtId="0" fontId="3" fillId="0" borderId="0" xfId="0" applyFont="1" applyBorder="1" applyAlignment="1"/>
    <xf numFmtId="2" fontId="3" fillId="0" borderId="0" xfId="0" applyNumberFormat="1" applyFont="1" applyAlignment="1"/>
    <xf numFmtId="9" fontId="3" fillId="0" borderId="0" xfId="0" applyNumberFormat="1" applyFont="1" applyAlignment="1"/>
    <xf numFmtId="0" fontId="22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27" fillId="0" borderId="0" xfId="0" applyFont="1" applyAlignment="1"/>
    <xf numFmtId="0" fontId="28" fillId="0" borderId="5" xfId="0" applyNumberFormat="1" applyFont="1" applyBorder="1" applyAlignment="1"/>
    <xf numFmtId="0" fontId="3" fillId="0" borderId="0" xfId="44" applyFont="1" applyAlignment="1"/>
    <xf numFmtId="0" fontId="3" fillId="0" borderId="2" xfId="44" applyFont="1" applyBorder="1" applyAlignment="1">
      <alignment horizontal="centerContinuous"/>
    </xf>
    <xf numFmtId="166" fontId="22" fillId="0" borderId="0" xfId="44" applyNumberFormat="1" applyFont="1" applyAlignment="1"/>
    <xf numFmtId="166" fontId="22" fillId="0" borderId="3" xfId="44" applyNumberFormat="1" applyFont="1" applyBorder="1" applyAlignment="1"/>
    <xf numFmtId="0" fontId="3" fillId="0" borderId="4" xfId="44" applyFont="1" applyBorder="1" applyAlignment="1"/>
    <xf numFmtId="0" fontId="26" fillId="0" borderId="0" xfId="44" applyAlignment="1"/>
    <xf numFmtId="164" fontId="23" fillId="0" borderId="0" xfId="44" applyNumberFormat="1" applyFont="1" applyAlignment="1"/>
    <xf numFmtId="0" fontId="26" fillId="0" borderId="4" xfId="44" applyBorder="1" applyAlignment="1"/>
    <xf numFmtId="165" fontId="23" fillId="0" borderId="0" xfId="44" applyNumberFormat="1" applyFont="1" applyAlignment="1"/>
    <xf numFmtId="0" fontId="23" fillId="0" borderId="4" xfId="44" applyFont="1" applyBorder="1" applyAlignment="1"/>
    <xf numFmtId="0" fontId="23" fillId="0" borderId="0" xfId="44" applyFont="1" applyAlignment="1"/>
    <xf numFmtId="166" fontId="21" fillId="0" borderId="0" xfId="44" applyNumberFormat="1" applyFont="1" applyAlignment="1"/>
    <xf numFmtId="0" fontId="3" fillId="0" borderId="1" xfId="44" applyFont="1" applyBorder="1" applyAlignment="1"/>
    <xf numFmtId="0" fontId="20" fillId="0" borderId="1" xfId="44" applyFont="1" applyBorder="1" applyAlignment="1"/>
    <xf numFmtId="167" fontId="3" fillId="0" borderId="0" xfId="0" applyNumberFormat="1" applyFont="1" applyAlignment="1"/>
    <xf numFmtId="167" fontId="3" fillId="0" borderId="0" xfId="0" applyNumberFormat="1" applyFont="1" applyBorder="1" applyAlignment="1"/>
    <xf numFmtId="167" fontId="3" fillId="0" borderId="4" xfId="0" applyNumberFormat="1" applyFont="1" applyBorder="1" applyAlignment="1"/>
    <xf numFmtId="167" fontId="3" fillId="0" borderId="6" xfId="0" applyNumberFormat="1" applyFont="1" applyBorder="1" applyAlignment="1"/>
    <xf numFmtId="167" fontId="3" fillId="0" borderId="3" xfId="0" applyNumberFormat="1" applyFont="1" applyBorder="1" applyAlignment="1"/>
    <xf numFmtId="168" fontId="3" fillId="0" borderId="0" xfId="0" applyNumberFormat="1" applyFont="1" applyAlignment="1"/>
    <xf numFmtId="168" fontId="3" fillId="0" borderId="4" xfId="0" applyNumberFormat="1" applyFont="1" applyBorder="1" applyAlignment="1"/>
    <xf numFmtId="168" fontId="3" fillId="0" borderId="0" xfId="0" applyNumberFormat="1" applyFont="1" applyBorder="1" applyAlignment="1"/>
    <xf numFmtId="168" fontId="24" fillId="0" borderId="0" xfId="0" applyNumberFormat="1" applyFont="1" applyAlignment="1"/>
    <xf numFmtId="0" fontId="3" fillId="0" borderId="2" xfId="0" applyFont="1" applyBorder="1" applyAlignment="1">
      <alignment horizontal="centerContinuous"/>
    </xf>
    <xf numFmtId="167" fontId="29" fillId="0" borderId="0" xfId="0" applyNumberFormat="1" applyFont="1" applyAlignment="1"/>
    <xf numFmtId="167" fontId="29" fillId="0" borderId="4" xfId="0" applyNumberFormat="1" applyFont="1" applyBorder="1" applyAlignment="1"/>
    <xf numFmtId="167" fontId="29" fillId="0" borderId="0" xfId="0" applyNumberFormat="1" applyFont="1" applyBorder="1" applyAlignment="1"/>
    <xf numFmtId="168" fontId="29" fillId="0" borderId="0" xfId="0" applyNumberFormat="1" applyFont="1" applyAlignment="1"/>
    <xf numFmtId="167" fontId="30" fillId="0" borderId="0" xfId="0" applyNumberFormat="1" applyFont="1" applyAlignment="1"/>
    <xf numFmtId="170" fontId="29" fillId="0" borderId="0" xfId="0" applyNumberFormat="1" applyFont="1" applyAlignment="1"/>
    <xf numFmtId="170" fontId="29" fillId="0" borderId="4" xfId="0" applyNumberFormat="1" applyFont="1" applyBorder="1" applyAlignment="1"/>
    <xf numFmtId="170" fontId="3" fillId="0" borderId="0" xfId="0" applyNumberFormat="1" applyFont="1" applyAlignment="1"/>
    <xf numFmtId="170" fontId="3" fillId="0" borderId="6" xfId="0" applyNumberFormat="1" applyFont="1" applyBorder="1" applyAlignment="1"/>
    <xf numFmtId="170" fontId="3" fillId="0" borderId="3" xfId="0" applyNumberFormat="1" applyFont="1" applyBorder="1" applyAlignment="1"/>
    <xf numFmtId="169" fontId="3" fillId="0" borderId="0" xfId="0" applyNumberFormat="1" applyFont="1" applyAlignment="1"/>
    <xf numFmtId="169" fontId="3" fillId="0" borderId="3" xfId="0" applyNumberFormat="1" applyFont="1" applyBorder="1" applyAlignment="1"/>
  </cellXfs>
  <cellStyles count="45">
    <cellStyle name="20% - Accent1" xfId="4" xr:uid="{00000000-0005-0000-0000-000000000000}"/>
    <cellStyle name="20% - Accent2" xfId="5" xr:uid="{00000000-0005-0000-0000-000001000000}"/>
    <cellStyle name="20% - Accent3" xfId="1" xr:uid="{00000000-0005-0000-0000-000002000000}"/>
    <cellStyle name="20% - Accent4" xfId="6" xr:uid="{00000000-0005-0000-0000-000003000000}"/>
    <cellStyle name="20% - Accent5" xfId="9" xr:uid="{00000000-0005-0000-0000-000004000000}"/>
    <cellStyle name="20% - Accent6" xfId="11" xr:uid="{00000000-0005-0000-0000-000005000000}"/>
    <cellStyle name="40% - Accent1" xfId="2" xr:uid="{00000000-0005-0000-0000-000006000000}"/>
    <cellStyle name="40% - Accent2" xfId="13" xr:uid="{00000000-0005-0000-0000-000007000000}"/>
    <cellStyle name="40% - Accent3" xfId="15" xr:uid="{00000000-0005-0000-0000-000008000000}"/>
    <cellStyle name="40% - Accent4" xfId="16" xr:uid="{00000000-0005-0000-0000-000009000000}"/>
    <cellStyle name="40% - Accent5" xfId="17" xr:uid="{00000000-0005-0000-0000-00000A000000}"/>
    <cellStyle name="40% - Accent6" xfId="18" xr:uid="{00000000-0005-0000-0000-00000B000000}"/>
    <cellStyle name="60% - Accent1" xfId="8" xr:uid="{00000000-0005-0000-0000-00000C000000}"/>
    <cellStyle name="60% - Accent2" xfId="10" xr:uid="{00000000-0005-0000-0000-00000D000000}"/>
    <cellStyle name="60% - Accent3" xfId="21" xr:uid="{00000000-0005-0000-0000-00000E000000}"/>
    <cellStyle name="60% - Accent4" xfId="22" xr:uid="{00000000-0005-0000-0000-00000F000000}"/>
    <cellStyle name="60% - Accent5" xfId="23" xr:uid="{00000000-0005-0000-0000-000010000000}"/>
    <cellStyle name="60% - Accent6" xfId="24" xr:uid="{00000000-0005-0000-0000-000011000000}"/>
    <cellStyle name="Accent1" xfId="25" xr:uid="{00000000-0005-0000-0000-000012000000}"/>
    <cellStyle name="Accent2" xfId="26" xr:uid="{00000000-0005-0000-0000-000013000000}"/>
    <cellStyle name="Accent3" xfId="27" xr:uid="{00000000-0005-0000-0000-000014000000}"/>
    <cellStyle name="Accent4" xfId="28" xr:uid="{00000000-0005-0000-0000-000015000000}"/>
    <cellStyle name="Accent5" xfId="29" xr:uid="{00000000-0005-0000-0000-000016000000}"/>
    <cellStyle name="Accent6" xfId="30" xr:uid="{00000000-0005-0000-0000-000017000000}"/>
    <cellStyle name="Bad" xfId="31" xr:uid="{00000000-0005-0000-0000-000018000000}"/>
    <cellStyle name="Calculation" xfId="3" xr:uid="{00000000-0005-0000-0000-000019000000}"/>
    <cellStyle name="Check Cell" xfId="34" xr:uid="{00000000-0005-0000-0000-00001A000000}"/>
    <cellStyle name="Explanatory Text" xfId="35" xr:uid="{00000000-0005-0000-0000-00001B000000}"/>
    <cellStyle name="Good" xfId="20" xr:uid="{00000000-0005-0000-0000-00001C000000}"/>
    <cellStyle name="Heading 1" xfId="36" xr:uid="{00000000-0005-0000-0000-00001D000000}"/>
    <cellStyle name="Heading 2" xfId="33" xr:uid="{00000000-0005-0000-0000-00001E000000}"/>
    <cellStyle name="Heading 3" xfId="37" xr:uid="{00000000-0005-0000-0000-00001F000000}"/>
    <cellStyle name="Heading 4" xfId="38" xr:uid="{00000000-0005-0000-0000-000020000000}"/>
    <cellStyle name="Input" xfId="39" xr:uid="{00000000-0005-0000-0000-000021000000}"/>
    <cellStyle name="Linked Cell" xfId="40" xr:uid="{00000000-0005-0000-0000-000022000000}"/>
    <cellStyle name="Neutral" xfId="41" xr:uid="{00000000-0005-0000-0000-000023000000}"/>
    <cellStyle name="Normal" xfId="0" builtinId="0"/>
    <cellStyle name="Normal 2" xfId="7" xr:uid="{00000000-0005-0000-0000-000025000000}"/>
    <cellStyle name="Normal 3" xfId="44" xr:uid="{00000000-0005-0000-0000-000026000000}"/>
    <cellStyle name="Note" xfId="32" xr:uid="{00000000-0005-0000-0000-000027000000}"/>
    <cellStyle name="Output" xfId="19" xr:uid="{00000000-0005-0000-0000-000028000000}"/>
    <cellStyle name="Title" xfId="12" xr:uid="{00000000-0005-0000-0000-000029000000}"/>
    <cellStyle name="Total" xfId="42" xr:uid="{00000000-0005-0000-0000-00002A000000}"/>
    <cellStyle name="TTS" xfId="43" xr:uid="{00000000-0005-0000-0000-00002B000000}"/>
    <cellStyle name="Warning Text" xfId="1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15</xdr:row>
      <xdr:rowOff>123825</xdr:rowOff>
    </xdr:from>
    <xdr:ext cx="5314950" cy="171450"/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047875" y="2552700"/>
          <a:ext cx="5314950" cy="171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DISCLAIMER: This is not a real iterative model. Its sole purpose if for the formatting exercise.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Lectures/4.1%20Formatting%20exerc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_Exercise"/>
      <sheetName val="Suggested_Steps"/>
      <sheetName val="Hints Excel 2003"/>
      <sheetName val="Hints Excel 2007 &amp; 2010"/>
      <sheetName val="Hints - Excel for Mac"/>
      <sheetName val="Hints - Parallels, VM, BootCamp"/>
      <sheetName val="startup_mini"/>
      <sheetName val="startup_intern"/>
      <sheetName val="startup_full"/>
    </sheetNames>
    <sheetDataSet>
      <sheetData sheetId="0">
        <row r="5">
          <cell r="G5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1">
    <pageSetUpPr fitToPage="1"/>
  </sheetPr>
  <dimension ref="B2:P37"/>
  <sheetViews>
    <sheetView showGridLines="0" tabSelected="1" workbookViewId="0">
      <selection activeCell="E40" sqref="E40"/>
    </sheetView>
  </sheetViews>
  <sheetFormatPr defaultColWidth="9.1796875" defaultRowHeight="12.5"/>
  <cols>
    <col min="1" max="1" width="3.1796875" style="1" customWidth="1"/>
    <col min="2" max="2" width="2.7265625" style="1" customWidth="1"/>
    <col min="3" max="7" width="9.1796875" style="1" customWidth="1"/>
    <col min="8" max="15" width="10" style="1" customWidth="1"/>
    <col min="16" max="16" width="2.7265625" style="1" customWidth="1"/>
    <col min="17" max="16384" width="9.1796875" style="1"/>
  </cols>
  <sheetData>
    <row r="2" spans="2:16" ht="13">
      <c r="B2" s="11" t="s">
        <v>29</v>
      </c>
    </row>
    <row r="3" spans="2:16" ht="13">
      <c r="B3" s="11"/>
    </row>
    <row r="4" spans="2:16">
      <c r="B4" s="10" t="s">
        <v>28</v>
      </c>
    </row>
    <row r="6" spans="2:16" ht="13">
      <c r="B6" s="1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2.75" customHeight="1">
      <c r="B7" s="4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2.75" customHeight="1"/>
    <row r="9" spans="2:16" ht="12.75" customHeight="1">
      <c r="H9" s="36" t="s">
        <v>2</v>
      </c>
      <c r="I9" s="36"/>
      <c r="J9" s="36"/>
      <c r="K9" s="36" t="s">
        <v>3</v>
      </c>
      <c r="L9" s="36"/>
      <c r="M9" s="36"/>
      <c r="N9" s="36"/>
      <c r="O9" s="36"/>
    </row>
    <row r="10" spans="2:16" ht="12.75" customHeight="1">
      <c r="H10" s="47">
        <f ca="1">YEAR(NOW())-3</f>
        <v>2018</v>
      </c>
      <c r="I10" s="47">
        <f t="shared" ref="I10" ca="1" si="0">H10+1</f>
        <v>2019</v>
      </c>
      <c r="J10" s="48">
        <f t="shared" ref="J10:O10" ca="1" si="1">I10+1</f>
        <v>2020</v>
      </c>
      <c r="K10" s="47">
        <f t="shared" ca="1" si="1"/>
        <v>2021</v>
      </c>
      <c r="L10" s="47">
        <f t="shared" ca="1" si="1"/>
        <v>2022</v>
      </c>
      <c r="M10" s="47">
        <f t="shared" ca="1" si="1"/>
        <v>2023</v>
      </c>
      <c r="N10" s="47">
        <f t="shared" ca="1" si="1"/>
        <v>2024</v>
      </c>
      <c r="O10" s="47">
        <f t="shared" ca="1" si="1"/>
        <v>2025</v>
      </c>
    </row>
    <row r="11" spans="2:16" ht="12.75" customHeight="1">
      <c r="J11" s="2"/>
    </row>
    <row r="12" spans="2:16" ht="12.75" customHeight="1">
      <c r="B12" s="1" t="s">
        <v>4</v>
      </c>
      <c r="H12" s="42">
        <v>4502.4840000000004</v>
      </c>
      <c r="I12" s="42">
        <v>5111.8665000000001</v>
      </c>
      <c r="J12" s="43">
        <v>6103.9349999999995</v>
      </c>
      <c r="K12" s="44">
        <f>J12*(1+K33)</f>
        <v>6592.2497999999996</v>
      </c>
      <c r="L12" s="44">
        <f>K12*(1+L33)</f>
        <v>7119.6297839999997</v>
      </c>
      <c r="M12" s="44">
        <f>L12*(1+M33)</f>
        <v>7689.2001667200002</v>
      </c>
      <c r="N12" s="44">
        <f>M12*(1+N33)</f>
        <v>8304.3361800576004</v>
      </c>
      <c r="O12" s="44">
        <f>N12*(1+O33)</f>
        <v>8968.6830744622093</v>
      </c>
    </row>
    <row r="13" spans="2:16" ht="12.75" customHeight="1">
      <c r="B13" s="1" t="s">
        <v>5</v>
      </c>
      <c r="H13" s="39">
        <v>3103.4010000000003</v>
      </c>
      <c r="I13" s="39">
        <v>3500.19</v>
      </c>
      <c r="J13" s="38">
        <v>4108.6634999999997</v>
      </c>
      <c r="K13" s="28">
        <f>K12*(1-K26)</f>
        <v>4416.8073659999991</v>
      </c>
      <c r="L13" s="28">
        <f>L12*(1-L26)</f>
        <v>4770.1519552799991</v>
      </c>
      <c r="M13" s="28">
        <f>M12*(1-M26)</f>
        <v>5151.7641117023995</v>
      </c>
      <c r="N13" s="28">
        <f>N12*(1-N26)</f>
        <v>5563.9052406385917</v>
      </c>
      <c r="O13" s="28">
        <f>O12*(1-O26)</f>
        <v>6009.0176598896796</v>
      </c>
    </row>
    <row r="14" spans="2:16" ht="12.75" customHeight="1">
      <c r="C14" s="1" t="s">
        <v>6</v>
      </c>
      <c r="H14" s="30">
        <f t="shared" ref="H14" si="2">H12-H13</f>
        <v>1399.0830000000001</v>
      </c>
      <c r="I14" s="30">
        <f t="shared" ref="I14:O14" si="3">I12-I13</f>
        <v>1611.6765</v>
      </c>
      <c r="J14" s="31">
        <f t="shared" si="3"/>
        <v>1995.2714999999998</v>
      </c>
      <c r="K14" s="30">
        <f t="shared" si="3"/>
        <v>2175.4424340000005</v>
      </c>
      <c r="L14" s="30">
        <f t="shared" si="3"/>
        <v>2349.4778287200006</v>
      </c>
      <c r="M14" s="30">
        <f t="shared" si="3"/>
        <v>2537.4360550176007</v>
      </c>
      <c r="N14" s="30">
        <f t="shared" si="3"/>
        <v>2740.4309394190086</v>
      </c>
      <c r="O14" s="30">
        <f t="shared" si="3"/>
        <v>2959.6654145725297</v>
      </c>
    </row>
    <row r="15" spans="2:16" s="9" customFormat="1" ht="12.75" customHeight="1">
      <c r="B15" s="1"/>
      <c r="C15" s="1"/>
      <c r="D15" s="1"/>
      <c r="E15" s="1"/>
      <c r="F15" s="1"/>
      <c r="G15" s="1"/>
      <c r="H15" s="27"/>
      <c r="I15" s="27"/>
      <c r="J15" s="29"/>
      <c r="K15" s="27"/>
      <c r="L15" s="27"/>
      <c r="M15" s="27"/>
      <c r="N15" s="27"/>
      <c r="O15" s="27"/>
      <c r="P15" s="1"/>
    </row>
    <row r="16" spans="2:16" ht="12.75" customHeight="1">
      <c r="B16" s="1" t="s">
        <v>7</v>
      </c>
      <c r="H16" s="37">
        <v>614.83680000000004</v>
      </c>
      <c r="I16" s="37">
        <v>693.61799999999994</v>
      </c>
      <c r="J16" s="38">
        <v>790.66679999999997</v>
      </c>
      <c r="K16" s="27">
        <f>K12*K27</f>
        <v>1067.9444676000001</v>
      </c>
      <c r="L16" s="27">
        <f>L12*L27</f>
        <v>1153.3800250080001</v>
      </c>
      <c r="M16" s="27">
        <f>M12*M27</f>
        <v>1245.65042700864</v>
      </c>
      <c r="N16" s="27">
        <f>N12*N27</f>
        <v>1345.3024611693313</v>
      </c>
      <c r="O16" s="27">
        <f>O12*O27</f>
        <v>1452.926658062878</v>
      </c>
    </row>
    <row r="17" spans="2:16" s="9" customFormat="1" ht="12.75" customHeight="1">
      <c r="B17" s="1"/>
      <c r="C17" s="1"/>
      <c r="D17" s="1"/>
      <c r="E17" s="1"/>
      <c r="F17" s="1"/>
      <c r="G17" s="1"/>
      <c r="H17" s="27"/>
      <c r="I17" s="27"/>
      <c r="J17" s="29"/>
      <c r="K17" s="27"/>
      <c r="L17" s="27"/>
      <c r="M17" s="27"/>
      <c r="N17" s="27"/>
      <c r="O17" s="27"/>
      <c r="P17" s="1"/>
    </row>
    <row r="18" spans="2:16" s="9" customFormat="1" ht="12.75" customHeight="1">
      <c r="B18" s="1" t="s">
        <v>8</v>
      </c>
      <c r="C18" s="1"/>
      <c r="D18" s="1"/>
      <c r="E18" s="1"/>
      <c r="F18" s="1"/>
      <c r="G18" s="1"/>
      <c r="H18" s="37">
        <v>-2.5968</v>
      </c>
      <c r="I18" s="37">
        <v>-1.5323999999999998</v>
      </c>
      <c r="J18" s="38">
        <v>-13.0944</v>
      </c>
      <c r="K18" s="39">
        <v>-10</v>
      </c>
      <c r="L18" s="27">
        <f t="shared" ref="L18" si="4">K18</f>
        <v>-10</v>
      </c>
      <c r="M18" s="27">
        <f>L18</f>
        <v>-10</v>
      </c>
      <c r="N18" s="27">
        <f>M18</f>
        <v>-10</v>
      </c>
      <c r="O18" s="27">
        <f>N18</f>
        <v>-10</v>
      </c>
      <c r="P18" s="1"/>
    </row>
    <row r="19" spans="2:16" s="9" customFormat="1" ht="12.75" customHeight="1">
      <c r="B19" s="1"/>
      <c r="C19" s="1" t="s">
        <v>9</v>
      </c>
      <c r="D19" s="1"/>
      <c r="E19" s="1"/>
      <c r="F19" s="1"/>
      <c r="G19" s="1"/>
      <c r="H19" s="30">
        <f t="shared" ref="H19:O19" si="5">H14-H16-H18</f>
        <v>786.84300000000007</v>
      </c>
      <c r="I19" s="30">
        <f t="shared" si="5"/>
        <v>919.59090000000015</v>
      </c>
      <c r="J19" s="31">
        <f t="shared" si="5"/>
        <v>1217.6990999999998</v>
      </c>
      <c r="K19" s="30">
        <f t="shared" si="5"/>
        <v>1117.4979664000005</v>
      </c>
      <c r="L19" s="30">
        <f t="shared" si="5"/>
        <v>1206.0978037120005</v>
      </c>
      <c r="M19" s="30">
        <f t="shared" si="5"/>
        <v>1301.7856280089607</v>
      </c>
      <c r="N19" s="30">
        <f t="shared" si="5"/>
        <v>1405.1284782496773</v>
      </c>
      <c r="O19" s="30">
        <f t="shared" si="5"/>
        <v>1516.7387565096517</v>
      </c>
      <c r="P19" s="1"/>
    </row>
    <row r="20" spans="2:16" ht="12.75" customHeight="1">
      <c r="H20" s="27"/>
      <c r="I20" s="27"/>
      <c r="J20" s="29"/>
      <c r="K20" s="27"/>
      <c r="L20" s="27"/>
      <c r="M20" s="27"/>
      <c r="N20" s="27"/>
      <c r="O20" s="27"/>
    </row>
    <row r="21" spans="2:16" s="9" customFormat="1" ht="12.75" customHeight="1">
      <c r="B21" s="1" t="s">
        <v>10</v>
      </c>
      <c r="C21" s="1"/>
      <c r="D21" s="1"/>
      <c r="E21" s="1"/>
      <c r="F21" s="1"/>
      <c r="G21" s="1"/>
      <c r="H21" s="37">
        <v>103.95024000000001</v>
      </c>
      <c r="I21" s="37">
        <v>130.04694000000001</v>
      </c>
      <c r="J21" s="38">
        <v>138.22938000000002</v>
      </c>
      <c r="K21" s="41">
        <f>Other_Data!J7</f>
        <v>137.83100265252</v>
      </c>
      <c r="L21" s="41">
        <f>Other_Data!K7</f>
        <v>142.20107083210499</v>
      </c>
      <c r="M21" s="41">
        <f>Other_Data!L7</f>
        <v>146.55832891345099</v>
      </c>
      <c r="N21" s="41">
        <f>Other_Data!M7</f>
        <v>152.063290550235</v>
      </c>
      <c r="O21" s="41">
        <f>Other_Data!N7</f>
        <v>158.78212058667299</v>
      </c>
      <c r="P21" s="1"/>
    </row>
    <row r="22" spans="2:16" s="9" customFormat="1" ht="12.75" customHeight="1">
      <c r="B22" s="1" t="s">
        <v>11</v>
      </c>
      <c r="C22" s="1"/>
      <c r="D22" s="1"/>
      <c r="E22" s="1"/>
      <c r="F22" s="1"/>
      <c r="G22" s="1"/>
      <c r="H22" s="37">
        <v>9.5543400000000016</v>
      </c>
      <c r="I22" s="37">
        <v>10.87932</v>
      </c>
      <c r="J22" s="38">
        <v>13.2957</v>
      </c>
      <c r="K22" s="41">
        <f>Other_Data!J8</f>
        <v>13.91396664</v>
      </c>
      <c r="L22" s="41">
        <f>Other_Data!K8</f>
        <v>15.7422172512</v>
      </c>
      <c r="M22" s="41">
        <f>Other_Data!L8</f>
        <v>17.716727911296001</v>
      </c>
      <c r="N22" s="41">
        <f>Other_Data!M8</f>
        <v>19.8491994241997</v>
      </c>
      <c r="O22" s="41">
        <f>Other_Data!N8</f>
        <v>22.1522686581357</v>
      </c>
      <c r="P22" s="1"/>
    </row>
    <row r="23" spans="2:16" s="7" customFormat="1" ht="12.75" customHeight="1">
      <c r="B23" s="1"/>
      <c r="C23" s="1" t="s">
        <v>12</v>
      </c>
      <c r="D23" s="1"/>
      <c r="E23" s="1"/>
      <c r="F23" s="1"/>
      <c r="G23" s="1"/>
      <c r="H23" s="45">
        <f t="shared" ref="H23" si="6">H19-SUM(H21:H22)</f>
        <v>673.33842000000004</v>
      </c>
      <c r="I23" s="45">
        <f>I19-SUM(I21:I22)</f>
        <v>778.66464000000019</v>
      </c>
      <c r="J23" s="46">
        <f>J19-SUM(J21:J22)</f>
        <v>1066.1740199999997</v>
      </c>
      <c r="K23" s="45">
        <f>K19-SUM(K21:K22)</f>
        <v>965.7529971074805</v>
      </c>
      <c r="L23" s="45">
        <f t="shared" ref="L23:O23" si="7">L19-SUM(L21:L22)</f>
        <v>1048.1545156286957</v>
      </c>
      <c r="M23" s="45">
        <f t="shared" si="7"/>
        <v>1137.5105711842136</v>
      </c>
      <c r="N23" s="45">
        <f t="shared" si="7"/>
        <v>1233.2159882752426</v>
      </c>
      <c r="O23" s="45">
        <f t="shared" si="7"/>
        <v>1335.804367264843</v>
      </c>
      <c r="P23" s="1"/>
    </row>
    <row r="24" spans="2:16" ht="12.75" customHeight="1">
      <c r="J24" s="2"/>
    </row>
    <row r="25" spans="2:16" ht="12.75" customHeight="1">
      <c r="B25" s="8" t="s">
        <v>13</v>
      </c>
      <c r="J25" s="2"/>
    </row>
    <row r="26" spans="2:16" ht="12.75" customHeight="1">
      <c r="C26" s="1" t="s">
        <v>14</v>
      </c>
      <c r="H26" s="32">
        <f>H14/H12</f>
        <v>0.31073580716777671</v>
      </c>
      <c r="I26" s="32">
        <f>I14/I12</f>
        <v>0.31528141433271001</v>
      </c>
      <c r="J26" s="33">
        <f>J14/J12</f>
        <v>0.3268828223105259</v>
      </c>
      <c r="K26" s="40">
        <v>0.33</v>
      </c>
      <c r="L26" s="32">
        <f t="shared" ref="L26" si="8">K26</f>
        <v>0.33</v>
      </c>
      <c r="M26" s="32">
        <f t="shared" ref="M26:O27" si="9">L26</f>
        <v>0.33</v>
      </c>
      <c r="N26" s="32">
        <f t="shared" si="9"/>
        <v>0.33</v>
      </c>
      <c r="O26" s="32">
        <f t="shared" si="9"/>
        <v>0.33</v>
      </c>
    </row>
    <row r="27" spans="2:16" ht="12.75" customHeight="1">
      <c r="C27" s="1" t="s">
        <v>15</v>
      </c>
      <c r="H27" s="32">
        <f>H16/H12</f>
        <v>0.1365550216280613</v>
      </c>
      <c r="I27" s="32">
        <f>I16/I12</f>
        <v>0.13568781579096401</v>
      </c>
      <c r="J27" s="33">
        <f>J16/J12</f>
        <v>0.1295339481826068</v>
      </c>
      <c r="K27" s="40">
        <v>0.16200000000000001</v>
      </c>
      <c r="L27" s="32">
        <f>K27</f>
        <v>0.16200000000000001</v>
      </c>
      <c r="M27" s="32">
        <f t="shared" si="9"/>
        <v>0.16200000000000001</v>
      </c>
      <c r="N27" s="32">
        <f t="shared" si="9"/>
        <v>0.16200000000000001</v>
      </c>
      <c r="O27" s="32">
        <f t="shared" si="9"/>
        <v>0.16200000000000001</v>
      </c>
    </row>
    <row r="28" spans="2:16" ht="12.75" customHeight="1">
      <c r="B28" s="7"/>
      <c r="C28" s="7" t="s">
        <v>16</v>
      </c>
      <c r="D28" s="7"/>
      <c r="E28" s="7"/>
      <c r="F28" s="7"/>
      <c r="G28" s="7"/>
      <c r="H28" s="32">
        <f t="shared" ref="H28:O28" si="10">H18/H12</f>
        <v>-5.7674830160418106E-4</v>
      </c>
      <c r="I28" s="32">
        <f t="shared" si="10"/>
        <v>-2.9977308679716102E-4</v>
      </c>
      <c r="J28" s="33">
        <f t="shared" si="10"/>
        <v>-2.1452390957636346E-3</v>
      </c>
      <c r="K28" s="34">
        <f t="shared" si="10"/>
        <v>-1.5169328079770279E-3</v>
      </c>
      <c r="L28" s="34">
        <f t="shared" si="10"/>
        <v>-1.4045674147935444E-3</v>
      </c>
      <c r="M28" s="34">
        <f t="shared" si="10"/>
        <v>-1.3005253840680964E-3</v>
      </c>
      <c r="N28" s="34">
        <f t="shared" si="10"/>
        <v>-1.2041901704334227E-3</v>
      </c>
      <c r="O28" s="34">
        <f t="shared" si="10"/>
        <v>-1.1149908985494653E-3</v>
      </c>
      <c r="P28" s="7"/>
    </row>
    <row r="29" spans="2:16" ht="12.75" customHeight="1">
      <c r="C29" s="1" t="s">
        <v>17</v>
      </c>
      <c r="H29" s="32">
        <f t="shared" ref="H29:O29" si="11">H19/H12</f>
        <v>0.17475753384131959</v>
      </c>
      <c r="I29" s="32">
        <f t="shared" si="11"/>
        <v>0.17989337162854313</v>
      </c>
      <c r="J29" s="33">
        <f t="shared" si="11"/>
        <v>0.19949411322368274</v>
      </c>
      <c r="K29" s="32">
        <f t="shared" si="11"/>
        <v>0.16951693280797711</v>
      </c>
      <c r="L29" s="32">
        <f t="shared" si="11"/>
        <v>0.16940456741479362</v>
      </c>
      <c r="M29" s="32">
        <f t="shared" si="11"/>
        <v>0.16930052538406817</v>
      </c>
      <c r="N29" s="32">
        <f t="shared" si="11"/>
        <v>0.16920419017043348</v>
      </c>
      <c r="O29" s="32">
        <f t="shared" si="11"/>
        <v>0.16911499089854953</v>
      </c>
    </row>
    <row r="30" spans="2:16" ht="12.75" customHeight="1">
      <c r="C30" s="1" t="s">
        <v>18</v>
      </c>
      <c r="H30" s="34">
        <f t="shared" ref="H30:O30" si="12">H23/H12</f>
        <v>0.14954820938841759</v>
      </c>
      <c r="I30" s="34">
        <f t="shared" si="12"/>
        <v>0.15232491693591768</v>
      </c>
      <c r="J30" s="33">
        <f t="shared" si="12"/>
        <v>0.17466994979468159</v>
      </c>
      <c r="K30" s="34">
        <f t="shared" si="12"/>
        <v>0.14649824057144809</v>
      </c>
      <c r="L30" s="34">
        <f t="shared" si="12"/>
        <v>0.14722036783207768</v>
      </c>
      <c r="M30" s="34">
        <f t="shared" si="12"/>
        <v>0.14793613724708693</v>
      </c>
      <c r="N30" s="34">
        <f t="shared" si="12"/>
        <v>0.14850265711023861</v>
      </c>
      <c r="O30" s="34">
        <f t="shared" si="12"/>
        <v>0.14894097117429272</v>
      </c>
    </row>
    <row r="31" spans="2:16" ht="12.75" customHeight="1">
      <c r="H31" s="32"/>
      <c r="I31" s="32"/>
      <c r="J31" s="33"/>
      <c r="K31" s="32"/>
      <c r="L31" s="32"/>
      <c r="M31" s="32"/>
      <c r="N31" s="32"/>
      <c r="O31" s="32"/>
    </row>
    <row r="32" spans="2:16" ht="12.75" customHeight="1">
      <c r="B32" s="8" t="s">
        <v>19</v>
      </c>
      <c r="H32" s="32"/>
      <c r="I32" s="32"/>
      <c r="J32" s="33"/>
      <c r="K32" s="32"/>
      <c r="L32" s="32"/>
      <c r="M32" s="32"/>
      <c r="N32" s="32"/>
      <c r="O32" s="32"/>
    </row>
    <row r="33" spans="3:15" ht="12.75" customHeight="1">
      <c r="C33" s="1" t="s">
        <v>20</v>
      </c>
      <c r="H33" s="32"/>
      <c r="I33" s="32">
        <f>I12/H12-1</f>
        <v>0.13534362365307673</v>
      </c>
      <c r="J33" s="33">
        <f>J12/I12-1</f>
        <v>0.19407167616759935</v>
      </c>
      <c r="K33" s="40">
        <v>0.08</v>
      </c>
      <c r="L33" s="35">
        <f t="shared" ref="L33" si="13">K33</f>
        <v>0.08</v>
      </c>
      <c r="M33" s="35">
        <f>L33</f>
        <v>0.08</v>
      </c>
      <c r="N33" s="35">
        <f>M33</f>
        <v>0.08</v>
      </c>
      <c r="O33" s="35">
        <f>N33</f>
        <v>0.08</v>
      </c>
    </row>
    <row r="34" spans="3:15" ht="12.75" customHeight="1">
      <c r="C34" s="1" t="s">
        <v>21</v>
      </c>
      <c r="H34" s="32"/>
      <c r="I34" s="32">
        <f t="shared" ref="I34" si="14">I19/H19-1</f>
        <v>0.16870951384202448</v>
      </c>
      <c r="J34" s="33">
        <f t="shared" ref="J34:O34" si="15">J19/I19-1</f>
        <v>0.32417480425262979</v>
      </c>
      <c r="K34" s="32">
        <f t="shared" si="15"/>
        <v>-8.2287269161978815E-2</v>
      </c>
      <c r="L34" s="32">
        <f t="shared" si="15"/>
        <v>7.9284115028345648E-2</v>
      </c>
      <c r="M34" s="32">
        <f t="shared" si="15"/>
        <v>7.9336703874646197E-2</v>
      </c>
      <c r="N34" s="32">
        <f>N19/M19-1</f>
        <v>7.9385459492878452E-2</v>
      </c>
      <c r="O34" s="32">
        <f t="shared" si="15"/>
        <v>7.9430657044972541E-2</v>
      </c>
    </row>
    <row r="35" spans="3:15" ht="12.75" customHeight="1">
      <c r="C35" s="1" t="s">
        <v>22</v>
      </c>
      <c r="H35" s="32"/>
      <c r="I35" s="32">
        <f t="shared" ref="I35" si="16">I23/H23-1</f>
        <v>0.15642389751055674</v>
      </c>
      <c r="J35" s="33">
        <f t="shared" ref="J35:O35" si="17">J23/I23-1</f>
        <v>0.36923389766356851</v>
      </c>
      <c r="K35" s="32">
        <f t="shared" si="17"/>
        <v>-9.4188210375374948E-2</v>
      </c>
      <c r="L35" s="32">
        <f t="shared" si="17"/>
        <v>8.5323595958817E-2</v>
      </c>
      <c r="M35" s="32">
        <f t="shared" si="17"/>
        <v>8.5250842526706228E-2</v>
      </c>
      <c r="N35" s="32">
        <f t="shared" si="17"/>
        <v>8.4135848505912492E-2</v>
      </c>
      <c r="O35" s="32">
        <f t="shared" si="17"/>
        <v>8.3187681610484843E-2</v>
      </c>
    </row>
    <row r="36" spans="3:15" ht="12.75" customHeight="1">
      <c r="H36" s="6"/>
      <c r="I36" s="6"/>
      <c r="J36" s="6"/>
    </row>
    <row r="37" spans="3:15" ht="12.75" customHeight="1"/>
  </sheetData>
  <printOptions horizontalCentered="1"/>
  <pageMargins left="0.5" right="0.5" top="0.75" bottom="0.75" header="0.5" footer="0.5"/>
  <pageSetup scale="92" orientation="landscape" r:id="rId1"/>
  <headerFooter alignWithMargins="0">
    <oddFooter>&amp;L&amp;8COPYRIGHT 2014 © by Training The Street, Inc&amp;C&amp;8&amp;G&amp;R&amp;8For training purposes only!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3846-49D5-4361-ADDB-80390E796070}">
  <dimension ref="B2"/>
  <sheetViews>
    <sheetView workbookViewId="0">
      <selection activeCell="B3" sqref="B3"/>
    </sheetView>
  </sheetViews>
  <sheetFormatPr defaultRowHeight="12.5"/>
  <sheetData>
    <row r="2" spans="2:2">
      <c r="B2" s="10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N17"/>
  <sheetViews>
    <sheetView workbookViewId="0">
      <selection activeCell="N7" sqref="N7"/>
    </sheetView>
  </sheetViews>
  <sheetFormatPr defaultColWidth="9.1796875" defaultRowHeight="12.5"/>
  <cols>
    <col min="1" max="1" width="2.7265625" style="13" customWidth="1"/>
    <col min="2" max="6" width="9.1796875" style="13" customWidth="1"/>
    <col min="7" max="14" width="9.7265625" style="13" customWidth="1"/>
    <col min="15" max="15" width="2.7265625" style="13" customWidth="1"/>
    <col min="16" max="16384" width="9.1796875" style="13"/>
  </cols>
  <sheetData>
    <row r="1" spans="1:14" ht="13" thickBot="1">
      <c r="A1" s="18" t="s">
        <v>24</v>
      </c>
    </row>
    <row r="2" spans="1:14" ht="13">
      <c r="A2" s="26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>
      <c r="G4" s="14" t="s">
        <v>2</v>
      </c>
      <c r="H4" s="14"/>
      <c r="I4" s="14"/>
      <c r="J4" s="14" t="s">
        <v>3</v>
      </c>
      <c r="K4" s="14"/>
      <c r="L4" s="14"/>
      <c r="M4" s="14"/>
      <c r="N4" s="14"/>
    </row>
    <row r="5" spans="1:14">
      <c r="G5" s="24">
        <f>[1]Mini_Exercise!G5</f>
        <v>2016</v>
      </c>
      <c r="H5" s="15">
        <f t="shared" ref="H5:N5" si="0">G5+1</f>
        <v>2017</v>
      </c>
      <c r="I5" s="16">
        <f t="shared" si="0"/>
        <v>2018</v>
      </c>
      <c r="J5" s="15">
        <f t="shared" si="0"/>
        <v>2019</v>
      </c>
      <c r="K5" s="15">
        <f t="shared" si="0"/>
        <v>2020</v>
      </c>
      <c r="L5" s="15">
        <f t="shared" si="0"/>
        <v>2021</v>
      </c>
      <c r="M5" s="15">
        <f t="shared" si="0"/>
        <v>2022</v>
      </c>
      <c r="N5" s="15">
        <f t="shared" si="0"/>
        <v>2023</v>
      </c>
    </row>
    <row r="6" spans="1:14">
      <c r="I6" s="17"/>
    </row>
    <row r="7" spans="1:14">
      <c r="A7" s="13" t="s">
        <v>10</v>
      </c>
      <c r="G7" s="23"/>
      <c r="H7" s="23"/>
      <c r="I7" s="22"/>
      <c r="J7" s="21">
        <v>137.83100265252</v>
      </c>
      <c r="K7" s="21">
        <v>142.20107083210499</v>
      </c>
      <c r="L7" s="21">
        <v>146.55832891345099</v>
      </c>
      <c r="M7" s="21">
        <v>152.063290550235</v>
      </c>
      <c r="N7" s="21">
        <v>158.78212058667299</v>
      </c>
    </row>
    <row r="8" spans="1:14">
      <c r="A8" s="13" t="s">
        <v>11</v>
      </c>
      <c r="G8" s="23"/>
      <c r="H8" s="23"/>
      <c r="I8" s="22"/>
      <c r="J8" s="21">
        <v>13.91396664</v>
      </c>
      <c r="K8" s="21">
        <v>15.7422172512</v>
      </c>
      <c r="L8" s="21">
        <v>17.716727911296001</v>
      </c>
      <c r="M8" s="21">
        <v>19.8491994241997</v>
      </c>
      <c r="N8" s="21">
        <v>22.1522686581357</v>
      </c>
    </row>
    <row r="9" spans="1:14">
      <c r="G9" s="23"/>
      <c r="H9" s="23"/>
      <c r="I9" s="22"/>
      <c r="J9" s="21"/>
      <c r="K9" s="21"/>
      <c r="L9" s="21"/>
      <c r="M9" s="21"/>
      <c r="N9" s="21"/>
    </row>
    <row r="10" spans="1:14">
      <c r="A10" s="13" t="s">
        <v>25</v>
      </c>
      <c r="I10" s="17"/>
      <c r="J10" s="21">
        <v>62.214490427316903</v>
      </c>
      <c r="K10" s="21">
        <v>56.074666293652498</v>
      </c>
      <c r="L10" s="21">
        <v>50.221179128298999</v>
      </c>
      <c r="M10" s="21">
        <v>43.206057208611099</v>
      </c>
      <c r="N10" s="21">
        <v>36.174601539816301</v>
      </c>
    </row>
    <row r="11" spans="1:14" s="18" customFormat="1">
      <c r="A11" s="13" t="s">
        <v>26</v>
      </c>
      <c r="I11" s="20"/>
      <c r="J11" s="21">
        <v>-0.80462999999999996</v>
      </c>
      <c r="K11" s="21">
        <v>-0.75</v>
      </c>
      <c r="L11" s="21">
        <v>-0.75</v>
      </c>
      <c r="M11" s="21">
        <v>-0.75</v>
      </c>
      <c r="N11" s="21">
        <v>-0.75</v>
      </c>
    </row>
    <row r="12" spans="1:14" s="18" customFormat="1">
      <c r="I12" s="20"/>
    </row>
    <row r="13" spans="1:14" s="18" customFormat="1">
      <c r="A13" s="13" t="s">
        <v>27</v>
      </c>
      <c r="I13" s="20"/>
      <c r="J13" s="19">
        <v>90.15</v>
      </c>
      <c r="K13" s="19">
        <v>87.95</v>
      </c>
      <c r="L13" s="19">
        <v>85.75</v>
      </c>
      <c r="M13" s="19">
        <v>83.55</v>
      </c>
      <c r="N13" s="19">
        <v>81.349999999999994</v>
      </c>
    </row>
    <row r="14" spans="1:14" s="18" customFormat="1"/>
    <row r="15" spans="1:14" s="18" customFormat="1"/>
    <row r="16" spans="1:14" s="18" customFormat="1"/>
    <row r="17" s="18" customFormat="1"/>
  </sheetData>
  <sheetProtection algorithmName="SHA-512" hashValue="Y6FFMIShwvwwmmdPWJIwqs+ks3mamZUBwe3GBIQTa7ECnS/7OdqVEMLzEb4LSfSMwDVs6ST9A/+Fq+I0w1oRHQ==" saltValue="SakFPTKq8cnLEmRe29Ssfw==" spinCount="100000" sheet="1" objects="1" scenarios="1"/>
  <printOptions horizontalCentered="1"/>
  <pageMargins left="0.5" right="0.5" top="0.75" bottom="0.75" header="0.5" footer="0.5"/>
  <pageSetup orientation="landscape" r:id="rId1"/>
  <headerFooter alignWithMargins="0">
    <oddFooter>&amp;L&amp;8COPYRIGHT 2014 © by Training The Street, Inc&amp;C&amp;8&amp;G&amp;R&amp;8For training purposes only!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Homework_1</vt:lpstr>
      <vt:lpstr>Sheet1</vt:lpstr>
      <vt:lpstr>Other_Data</vt:lpstr>
      <vt:lpstr>Homework_1!Print_Area</vt:lpstr>
      <vt:lpstr>Other_Data!Print_Area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 The Street, Inc.</dc:creator>
  <cp:lastModifiedBy>David Moore</cp:lastModifiedBy>
  <dcterms:created xsi:type="dcterms:W3CDTF">2015-02-05T01:53:19Z</dcterms:created>
  <dcterms:modified xsi:type="dcterms:W3CDTF">2021-01-12T17:39:51Z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